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120" yWindow="90" windowWidth="19035" windowHeight="7680"/>
  </bookViews>
  <sheets>
    <sheet name="10" sheetId="12" r:id="rId1"/>
  </sheets>
  <definedNames>
    <definedName name="_xlnm._FilterDatabase" localSheetId="0" hidden="1">'10'!$A$16:$T$16</definedName>
    <definedName name="_xlnm.Print_Area" localSheetId="0">'10'!$A$1:$T$48</definedName>
  </definedNames>
  <calcPr calcId="162913" calcOnSave="0"/>
</workbook>
</file>

<file path=xl/calcChain.xml><?xml version="1.0" encoding="utf-8"?>
<calcChain xmlns="http://schemas.openxmlformats.org/spreadsheetml/2006/main">
  <c r="R42" i="12" l="1"/>
  <c r="S36" i="12"/>
  <c r="H37" i="12"/>
  <c r="R37" i="12" s="1"/>
  <c r="R38" i="12"/>
  <c r="S42" i="12"/>
  <c r="S38" i="12"/>
  <c r="S29" i="12"/>
  <c r="R29" i="12"/>
  <c r="S37" i="12" l="1"/>
  <c r="E17" i="12"/>
  <c r="F25" i="12"/>
  <c r="F24" i="12" s="1"/>
  <c r="F17" i="12" s="1"/>
  <c r="G25" i="12"/>
  <c r="G24" i="12" s="1"/>
  <c r="G17" i="12" s="1"/>
  <c r="I25" i="12"/>
  <c r="I24" i="12" s="1"/>
  <c r="K25" i="12"/>
  <c r="K24" i="12" s="1"/>
  <c r="L25" i="12"/>
  <c r="L24" i="12" s="1"/>
  <c r="L17" i="12" s="1"/>
  <c r="M25" i="12"/>
  <c r="M24" i="12" s="1"/>
  <c r="M17" i="12" s="1"/>
  <c r="O25" i="12"/>
  <c r="O24" i="12" s="1"/>
  <c r="D25" i="12"/>
  <c r="D24" i="12" s="1"/>
  <c r="D17" i="12" s="1"/>
  <c r="E39" i="12"/>
  <c r="M41" i="12"/>
  <c r="M39" i="12" s="1"/>
  <c r="P41" i="12"/>
  <c r="P39" i="12" s="1"/>
  <c r="R41" i="12"/>
  <c r="R39" i="12" s="1"/>
  <c r="S41" i="12"/>
  <c r="S39" i="12" s="1"/>
  <c r="H42" i="12"/>
  <c r="G42" i="12"/>
  <c r="F42" i="12" s="1"/>
  <c r="F41" i="12" s="1"/>
  <c r="F39" i="12" s="1"/>
  <c r="D41" i="12"/>
  <c r="D39" i="12" s="1"/>
  <c r="P36" i="12"/>
  <c r="P35" i="12" s="1"/>
  <c r="O36" i="12"/>
  <c r="O35" i="12" s="1"/>
  <c r="O34" i="12" s="1"/>
  <c r="G37" i="12"/>
  <c r="F37" i="12" s="1"/>
  <c r="R36" i="12"/>
  <c r="M36" i="12"/>
  <c r="D36" i="12"/>
  <c r="H29" i="12"/>
  <c r="H28" i="12" s="1"/>
  <c r="H25" i="12" s="1"/>
  <c r="H24" i="12" s="1"/>
  <c r="H17" i="12" s="1"/>
  <c r="G29" i="12"/>
  <c r="G28" i="12" s="1"/>
  <c r="F29" i="12"/>
  <c r="F28" i="12" s="1"/>
  <c r="E28" i="12"/>
  <c r="I28" i="12"/>
  <c r="J28" i="12"/>
  <c r="J25" i="12" s="1"/>
  <c r="J24" i="12" s="1"/>
  <c r="J17" i="12" s="1"/>
  <c r="K28" i="12"/>
  <c r="L28" i="12"/>
  <c r="M28" i="12"/>
  <c r="N28" i="12"/>
  <c r="N25" i="12" s="1"/>
  <c r="N24" i="12" s="1"/>
  <c r="N17" i="12" s="1"/>
  <c r="O28" i="12"/>
  <c r="P28" i="12"/>
  <c r="P25" i="12" s="1"/>
  <c r="P24" i="12" s="1"/>
  <c r="P17" i="12" s="1"/>
  <c r="Q28" i="12"/>
  <c r="Q17" i="12" s="1"/>
  <c r="R28" i="12"/>
  <c r="R25" i="12" s="1"/>
  <c r="R24" i="12" s="1"/>
  <c r="R17" i="12" s="1"/>
  <c r="S28" i="12"/>
  <c r="S25" i="12" s="1"/>
  <c r="S24" i="12" s="1"/>
  <c r="S17" i="12" s="1"/>
  <c r="D28" i="12"/>
  <c r="P34" i="12" l="1"/>
  <c r="H41" i="12"/>
  <c r="H39" i="12" s="1"/>
  <c r="G41" i="12"/>
  <c r="G39" i="12" s="1"/>
  <c r="M35" i="12" l="1"/>
  <c r="M34" i="12" s="1"/>
  <c r="N18" i="12" l="1"/>
  <c r="R35" i="12" l="1"/>
  <c r="S35" i="12"/>
  <c r="S22" i="12"/>
  <c r="S20" i="12"/>
  <c r="R22" i="12"/>
  <c r="R20" i="12"/>
  <c r="S34" i="12" l="1"/>
  <c r="S18" i="12" s="1"/>
  <c r="S23" i="12" s="1"/>
  <c r="R34" i="12"/>
  <c r="R18" i="12" s="1"/>
  <c r="R16" i="12" s="1"/>
  <c r="R23" i="12" s="1"/>
  <c r="H38" i="12"/>
  <c r="H21" i="12"/>
  <c r="H19" i="12"/>
  <c r="L22" i="12"/>
  <c r="L21" i="12"/>
  <c r="L20" i="12"/>
  <c r="L19" i="12"/>
  <c r="H35" i="12" l="1"/>
  <c r="H34" i="12" s="1"/>
  <c r="H36" i="12"/>
  <c r="T23" i="12"/>
  <c r="L18" i="12" l="1"/>
  <c r="L16" i="12" s="1"/>
  <c r="L23" i="12" l="1"/>
  <c r="G38" i="12" l="1"/>
  <c r="F38" i="12" s="1"/>
  <c r="F36" i="12" s="1"/>
  <c r="F35" i="12" s="1"/>
  <c r="F34" i="12" s="1"/>
  <c r="N20" i="12" l="1"/>
  <c r="I20" i="12" l="1"/>
  <c r="I22" i="12"/>
  <c r="I18" i="12" l="1"/>
  <c r="E19" i="12"/>
  <c r="F19" i="12"/>
  <c r="G19" i="12"/>
  <c r="I19" i="12"/>
  <c r="K19" i="12"/>
  <c r="M19" i="12"/>
  <c r="N19" i="12"/>
  <c r="N16" i="12" s="1"/>
  <c r="O19" i="12"/>
  <c r="P19" i="12"/>
  <c r="G21" i="12"/>
  <c r="I21" i="12"/>
  <c r="K21" i="12"/>
  <c r="M21" i="12"/>
  <c r="N21" i="12"/>
  <c r="O21" i="12"/>
  <c r="P21" i="12"/>
  <c r="E21" i="12"/>
  <c r="O22" i="12" l="1"/>
  <c r="N22" i="12"/>
  <c r="P20" i="12"/>
  <c r="O20" i="12"/>
  <c r="M20" i="12"/>
  <c r="K20" i="12"/>
  <c r="P22" i="12"/>
  <c r="M22" i="12"/>
  <c r="K22" i="12"/>
  <c r="G35" i="12"/>
  <c r="G34" i="12" s="1"/>
  <c r="G36" i="12"/>
  <c r="J18" i="12"/>
  <c r="J16" i="12" s="1"/>
  <c r="K18" i="12"/>
  <c r="M18" i="12"/>
  <c r="O18" i="12"/>
  <c r="P18" i="12"/>
  <c r="E20" i="12"/>
  <c r="F20" i="12" l="1"/>
  <c r="H18" i="12"/>
  <c r="J20" i="12"/>
  <c r="G18" i="12"/>
  <c r="Q22" i="12"/>
  <c r="F18" i="12"/>
  <c r="E18" i="12"/>
  <c r="J22" i="12"/>
  <c r="Q18" i="12"/>
  <c r="Q20" i="12"/>
  <c r="E16" i="12" l="1"/>
  <c r="E23" i="12" s="1"/>
  <c r="O16" i="12"/>
  <c r="O23" i="12" s="1"/>
  <c r="N23" i="12"/>
  <c r="M16" i="12"/>
  <c r="M23" i="12" s="1"/>
  <c r="K23" i="12"/>
  <c r="P16" i="12" l="1"/>
  <c r="H16" i="12" s="1"/>
  <c r="F21" i="12"/>
  <c r="F22" i="12"/>
  <c r="P23" i="12" l="1"/>
  <c r="F16" i="12"/>
  <c r="F23" i="12" s="1"/>
  <c r="D22" i="12"/>
  <c r="D20" i="12"/>
  <c r="D35" i="12"/>
  <c r="D21" i="12"/>
  <c r="D19" i="12"/>
  <c r="D34" i="12" l="1"/>
  <c r="D18" i="12" s="1"/>
  <c r="D16" i="12" s="1"/>
  <c r="D23" i="12" s="1"/>
  <c r="J23" i="12" l="1"/>
  <c r="H23" i="12" s="1"/>
  <c r="I23" i="12"/>
  <c r="G23" i="12" s="1"/>
  <c r="G16" i="12"/>
</calcChain>
</file>

<file path=xl/sharedStrings.xml><?xml version="1.0" encoding="utf-8"?>
<sst xmlns="http://schemas.openxmlformats.org/spreadsheetml/2006/main" count="423" uniqueCount="96">
  <si>
    <t>к приказу Минэнерго России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</si>
  <si>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</si>
  <si>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</si>
  <si>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Номер группы инвести-ционных проектов</t>
  </si>
  <si>
    <t>Идентификатор инвестицион-ного проекта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</si>
  <si>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</si>
  <si>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</si>
  <si>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</si>
  <si>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</si>
  <si>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</si>
  <si>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</si>
  <si>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</si>
  <si>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</si>
  <si>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</si>
  <si>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</si>
  <si>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</si>
  <si>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</si>
  <si>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</si>
  <si>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</si>
  <si>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</si>
  <si>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</si>
  <si>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</si>
  <si>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</si>
  <si>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</si>
  <si>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</si>
  <si>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</si>
  <si>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</si>
  <si>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</si>
  <si>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</si>
  <si>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</si>
  <si>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</si>
  <si>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</si>
  <si>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</si>
  <si>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</si>
  <si>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</si>
  <si>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</si>
  <si>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</si>
  <si>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</si>
  <si>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</si>
  <si>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</si>
  <si>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</si>
  <si>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</si>
  <si>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</si>
  <si>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</si>
  <si>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</si>
  <si>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</si>
  <si>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</si>
  <si>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</si>
  <si>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город Москва</t>
  </si>
  <si>
    <t>0.2.</t>
  </si>
  <si>
    <t>0.5</t>
  </si>
  <si>
    <t>0.6</t>
  </si>
  <si>
    <t>1.5</t>
  </si>
  <si>
    <t>1.6</t>
  </si>
  <si>
    <t>1.2.2.</t>
  </si>
  <si>
    <t>Факт</t>
  </si>
  <si>
    <t>Реконструкция, модернизация, техническое перевооружение линий электропередачи, всего, в том числе:</t>
  </si>
  <si>
    <t>Приложение  № 10</t>
  </si>
  <si>
    <t>от «_25_» _апреля_ 2018 г. №_320_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</si>
  <si>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</si>
  <si>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Отчет о реализации инвестиционной программы Муниципальное унитарное предприятие "Троицкая электросеть"</t>
  </si>
  <si>
    <t>Всего</t>
  </si>
  <si>
    <t>План</t>
  </si>
  <si>
    <t>I квартал</t>
  </si>
  <si>
    <t>II квартал</t>
  </si>
  <si>
    <t>IV квартал</t>
  </si>
  <si>
    <t xml:space="preserve">Остаток финансирования капитальных вложений на конец отчетного периода в прогнозных ценах соответствующих лет,  млн рублей 
(с НДС) </t>
  </si>
  <si>
    <t>Отклонение от плана финансирования по итогам отчетного периода</t>
  </si>
  <si>
    <t>млн.рублей (с НДС)</t>
  </si>
  <si>
    <t>%</t>
  </si>
  <si>
    <t>Причины отклонений</t>
  </si>
  <si>
    <t>1.2.1.1.1</t>
  </si>
  <si>
    <t>III квартал</t>
  </si>
  <si>
    <t>Директор</t>
  </si>
  <si>
    <t>Воробьева А.П.</t>
  </si>
  <si>
    <t>за  4 квартал 2021 года</t>
  </si>
  <si>
    <t>Год раскрытия информации: 2022 год</t>
  </si>
  <si>
    <t>Утвержденные плановые значения показателей приведены в соответствии с  приказом Департамента экономической политики и развития города Москвы от 28.10.2021 года № 515-ТД</t>
  </si>
  <si>
    <t>1.1.1.3.1</t>
  </si>
  <si>
    <t>Строительство ТП-593 с кабельными линиями 10кВ для электроснабжения земельного участка с кад. № з/у 50:54:0020317:11</t>
  </si>
  <si>
    <t>L_2.1.1.2021</t>
  </si>
  <si>
    <t xml:space="preserve">Фактический объем финансирования капитальных вложений на 01.01.2021, млн рублей (с НДС) </t>
  </si>
  <si>
    <t xml:space="preserve">Остаток финансирования капитальных вложений на 01.01.2021 в прогнозных ценах соответствующих лет,  млн рублей 
(с НДС) </t>
  </si>
  <si>
    <t>Финансирование капитальных вложений года 2021, млн.рублей (с НДС)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</si>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</sst>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0" fillId="0" borderId="0"/>
    <xf numFmtId="0" fontId="33" fillId="0" borderId="0"/>
    <xf numFmtId="0" fontId="33" fillId="0" borderId="0"/>
    <xf numFmtId="164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right"/>
    </xf>
    <xf numFmtId="0" fontId="34" fillId="0" borderId="0" xfId="37" applyFont="1" applyAlignment="1">
      <alignment horizontal="right"/>
    </xf>
    <xf numFmtId="0" fontId="11" fillId="0" borderId="0" xfId="0" applyFont="1" applyFill="1"/>
    <xf numFmtId="0" fontId="11" fillId="0" borderId="0" xfId="0" applyFont="1" applyAlignment="1">
      <alignment wrapText="1"/>
    </xf>
    <xf numFmtId="0" fontId="36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40" fillId="0" borderId="10" xfId="54" applyFont="1" applyFill="1" applyBorder="1" applyAlignment="1">
      <alignment horizontal="center" wrapText="1"/>
    </xf>
    <xf numFmtId="49" fontId="40" fillId="0" borderId="10" xfId="54" applyNumberFormat="1" applyFont="1" applyFill="1" applyBorder="1" applyAlignment="1">
      <alignment horizontal="center" vertical="center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applyFont="1"/>
    <xf numFmtId="0" fontId="13" fillId="0" borderId="10" xfId="54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wrapText="1"/>
    </xf>
    <xf numFmtId="49" fontId="40" fillId="24" borderId="10" xfId="54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NumberFormat="1" applyFont="1"/>
    <xf numFmtId="167" fontId="11" fillId="0" borderId="0" xfId="0" applyNumberFormat="1" applyFont="1"/>
    <xf numFmtId="0" fontId="40" fillId="0" borderId="10" xfId="54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49" fontId="41" fillId="0" borderId="10" xfId="54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40" fillId="0" borderId="10" xfId="54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37" applyFont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44" fillId="0" borderId="10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49" fontId="45" fillId="24" borderId="10" xfId="54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5" fillId="0" borderId="0" xfId="54" applyFont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8"/>
  <sheetViews>
    <sheetView tabSelected="1" topLeftCell="A11" workbookViewId="0">
      <pane xSplit="3" ySplit="6" topLeftCell="D17" activePane="bottomRight" state="frozen"/>
      <selection activeCell="A11" sqref="A11"/>
      <selection pane="topRight" activeCell="D11" sqref="D11"/>
      <selection pane="bottomLeft" activeCell="A17" sqref="A17"/>
      <selection pane="bottomRight" activeCell="R12" sqref="R12:S13"/>
    </sheetView>
  </sheetViews>
  <sheetFormatPr defaultColWidth="9" defaultRowHeight="15.75" x14ac:dyDescent="0.25"/>
  <cols>
    <col min="1" max="1" width="10.625" style="1" customWidth="1"/>
    <col min="2" max="2" width="32.875" style="1" customWidth="1"/>
    <col min="3" max="3" width="15.125" style="1" customWidth="1"/>
    <col min="4" max="4" width="10.125" style="2" customWidth="1"/>
    <col min="5" max="5" width="10.125" style="5" customWidth="1"/>
    <col min="6" max="16" width="8.75" style="5" customWidth="1"/>
    <col min="17" max="17" width="9.375" style="1" customWidth="1"/>
    <col min="18" max="18" width="11.75" style="1" customWidth="1"/>
    <col min="19" max="19" width="7.125" style="1" customWidth="1"/>
    <col min="20" max="20" width="25.125" style="1" customWidth="1"/>
    <col min="21" max="16384" width="9" style="1"/>
  </cols>
  <sheetData>
    <row r="1" spans="1:20" x14ac:dyDescent="0.25">
      <c r="A1" s="2"/>
      <c r="B1" s="2"/>
      <c r="C1" s="2"/>
      <c r="T1" s="14" t="s">
        <v>57</v>
      </c>
    </row>
    <row r="2" spans="1:20" x14ac:dyDescent="0.25">
      <c r="A2" s="2"/>
      <c r="B2" s="2"/>
      <c r="C2" s="2"/>
      <c r="T2" s="15" t="s">
        <v>0</v>
      </c>
    </row>
    <row r="3" spans="1:20" x14ac:dyDescent="0.25">
      <c r="A3" s="2"/>
      <c r="B3" s="2"/>
      <c r="C3" s="2"/>
      <c r="T3" s="50" t="s">
        <v>58</v>
      </c>
    </row>
    <row r="4" spans="1:20" ht="18.75" x14ac:dyDescent="0.2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8.75" x14ac:dyDescent="0.3">
      <c r="A5" s="60" t="s">
        <v>75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8.75" x14ac:dyDescent="0.25">
      <c r="A6" s="59" t="s">
        <v>60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8.75" x14ac:dyDescent="0.3">
      <c r="A7" s="58"/>
      <c r="B7" s="58"/>
      <c r="C7" s="58"/>
      <c r="D7" s="58"/>
      <c r="E7" s="58"/>
      <c r="F7" s="58"/>
      <c r="G7" s="40"/>
      <c r="H7" s="40"/>
      <c r="I7" s="40"/>
      <c r="J7" s="40"/>
      <c r="K7" s="40"/>
      <c r="L7" s="40"/>
      <c r="M7" s="40"/>
      <c r="N7" s="40"/>
      <c r="O7" s="40"/>
      <c r="P7" s="40"/>
      <c r="T7" s="4"/>
    </row>
    <row r="8" spans="1:20" ht="18.75" x14ac:dyDescent="0.3">
      <c r="A8" s="63" t="s">
        <v>76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18.75" x14ac:dyDescent="0.25">
      <c r="A9" s="61"/>
      <c r="B9" s="61"/>
      <c r="C9" s="61"/>
      <c r="D9" s="61"/>
      <c r="E9" s="61"/>
      <c r="F9" s="61"/>
      <c r="G9" s="39"/>
      <c r="H9" s="39"/>
      <c r="I9" s="39"/>
      <c r="J9" s="39"/>
      <c r="K9" s="39"/>
      <c r="L9" s="39"/>
      <c r="M9" s="39"/>
      <c r="N9" s="39"/>
      <c r="O9" s="39"/>
      <c r="P9" s="39"/>
      <c r="Q9" s="7"/>
      <c r="R9" s="7"/>
      <c r="S9" s="7"/>
      <c r="T9" s="7"/>
    </row>
    <row r="10" spans="1:20" ht="18.75" x14ac:dyDescent="0.3">
      <c r="A10" s="63" t="s">
        <v>77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x14ac:dyDescent="0.25">
      <c r="A11" s="2"/>
      <c r="S11" s="3"/>
    </row>
    <row r="12" spans="1:20" ht="42" customHeight="1" x14ac:dyDescent="0.25">
      <c r="A12" s="62" t="s">
        <v>3</v>
      </c>
      <c r="B12" s="62" t="s">
        <v>1</v>
      </c>
      <c r="C12" s="62" t="s">
        <v>4</v>
      </c>
      <c r="D12" s="64" t="s">
        <v>2</v>
      </c>
      <c r="E12" s="64" t="s">
        <v>81</v>
      </c>
      <c r="F12" s="64" t="s">
        <v>82</v>
      </c>
      <c r="G12" s="67" t="s">
        <v>83</v>
      </c>
      <c r="H12" s="74"/>
      <c r="I12" s="74"/>
      <c r="J12" s="74"/>
      <c r="K12" s="74"/>
      <c r="L12" s="74"/>
      <c r="M12" s="74"/>
      <c r="N12" s="74"/>
      <c r="O12" s="74"/>
      <c r="P12" s="68"/>
      <c r="Q12" s="64" t="s">
        <v>66</v>
      </c>
      <c r="R12" s="67" t="s">
        <v>67</v>
      </c>
      <c r="S12" s="68"/>
      <c r="T12" s="71" t="s">
        <v>70</v>
      </c>
    </row>
    <row r="13" spans="1:20" ht="34.5" customHeight="1" x14ac:dyDescent="0.25">
      <c r="A13" s="62"/>
      <c r="B13" s="62"/>
      <c r="C13" s="62"/>
      <c r="D13" s="65"/>
      <c r="E13" s="65"/>
      <c r="F13" s="65"/>
      <c r="G13" s="62" t="s">
        <v>61</v>
      </c>
      <c r="H13" s="62"/>
      <c r="I13" s="62" t="s">
        <v>63</v>
      </c>
      <c r="J13" s="62"/>
      <c r="K13" s="62" t="s">
        <v>64</v>
      </c>
      <c r="L13" s="62"/>
      <c r="M13" s="62" t="s">
        <v>72</v>
      </c>
      <c r="N13" s="62"/>
      <c r="O13" s="62" t="s">
        <v>65</v>
      </c>
      <c r="P13" s="62"/>
      <c r="Q13" s="65"/>
      <c r="R13" s="69"/>
      <c r="S13" s="70"/>
      <c r="T13" s="72"/>
    </row>
    <row r="14" spans="1:20" ht="90" customHeight="1" x14ac:dyDescent="0.25">
      <c r="A14" s="62"/>
      <c r="B14" s="62"/>
      <c r="C14" s="62"/>
      <c r="D14" s="66"/>
      <c r="E14" s="66"/>
      <c r="F14" s="66"/>
      <c r="G14" s="38" t="s">
        <v>62</v>
      </c>
      <c r="H14" s="38" t="s">
        <v>55</v>
      </c>
      <c r="I14" s="38" t="s">
        <v>62</v>
      </c>
      <c r="J14" s="38" t="s">
        <v>55</v>
      </c>
      <c r="K14" s="38" t="s">
        <v>62</v>
      </c>
      <c r="L14" s="38" t="s">
        <v>55</v>
      </c>
      <c r="M14" s="38" t="s">
        <v>62</v>
      </c>
      <c r="N14" s="38" t="s">
        <v>55</v>
      </c>
      <c r="O14" s="38" t="s">
        <v>62</v>
      </c>
      <c r="P14" s="38" t="s">
        <v>55</v>
      </c>
      <c r="Q14" s="66"/>
      <c r="R14" s="38" t="s">
        <v>68</v>
      </c>
      <c r="S14" s="38" t="s">
        <v>69</v>
      </c>
      <c r="T14" s="73"/>
    </row>
    <row r="15" spans="1:20" ht="19.5" customHeight="1" x14ac:dyDescent="0.25">
      <c r="A15" s="9">
        <v>1</v>
      </c>
      <c r="B15" s="9">
        <v>2</v>
      </c>
      <c r="C15" s="9">
        <v>3</v>
      </c>
      <c r="D15" s="9">
        <v>4</v>
      </c>
      <c r="E15" s="27">
        <v>5</v>
      </c>
      <c r="F15" s="9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27">
        <v>19</v>
      </c>
      <c r="T15" s="27">
        <v>20</v>
      </c>
    </row>
    <row r="16" spans="1:20" s="16" customFormat="1" ht="38.25" customHeight="1" x14ac:dyDescent="0.25">
      <c r="A16" s="42" t="s">
        <v>19</v>
      </c>
      <c r="B16" s="43" t="s">
        <v>20</v>
      </c>
      <c r="C16" s="28" t="s">
        <v>18</v>
      </c>
      <c r="D16" s="29">
        <f>SUM(D17:D22)</f>
        <v>15.137</v>
      </c>
      <c r="E16" s="29">
        <f>SUM(E17:E22)</f>
        <v>0</v>
      </c>
      <c r="F16" s="29">
        <f>SUM(F17:F22)</f>
        <v>15.137</v>
      </c>
      <c r="G16" s="30">
        <f>SUM(I16,K16,M16,O16)</f>
        <v>15.137000000000002</v>
      </c>
      <c r="H16" s="29">
        <f>SUM(J16,L16,N16,P16)</f>
        <v>16.183</v>
      </c>
      <c r="I16" s="29" t="s">
        <v>18</v>
      </c>
      <c r="J16" s="29">
        <f t="shared" ref="J16:L16" si="0">SUM(J17:J22)</f>
        <v>3.5999999999999997E-2</v>
      </c>
      <c r="K16" s="29" t="s">
        <v>18</v>
      </c>
      <c r="L16" s="29">
        <f t="shared" si="0"/>
        <v>0.36099999999999999</v>
      </c>
      <c r="M16" s="29">
        <f t="shared" ref="M16:Q16" si="1">SUM(M17:M22)</f>
        <v>13.656000000000002</v>
      </c>
      <c r="N16" s="29">
        <f t="shared" si="1"/>
        <v>2.9489999999999998</v>
      </c>
      <c r="O16" s="29">
        <f t="shared" si="1"/>
        <v>1.4809999999999999</v>
      </c>
      <c r="P16" s="29">
        <f t="shared" si="1"/>
        <v>12.837</v>
      </c>
      <c r="Q16" s="29" t="s">
        <v>18</v>
      </c>
      <c r="R16" s="29">
        <f t="shared" ref="R16" si="2">SUM(R17:R22)</f>
        <v>-1.0459999999999976</v>
      </c>
      <c r="S16" s="29">
        <v>18.940000000000001</v>
      </c>
      <c r="T16" s="28" t="s">
        <v>18</v>
      </c>
    </row>
    <row r="17" spans="1:21" s="16" customFormat="1" ht="45" customHeight="1" x14ac:dyDescent="0.25">
      <c r="A17" s="13" t="s">
        <v>21</v>
      </c>
      <c r="B17" s="19" t="s">
        <v>22</v>
      </c>
      <c r="C17" s="41" t="s">
        <v>18</v>
      </c>
      <c r="D17" s="46">
        <f>D24</f>
        <v>8.5210000000000008</v>
      </c>
      <c r="E17" s="46" t="str">
        <f t="shared" ref="E17:S17" si="3">E24</f>
        <v>нд</v>
      </c>
      <c r="F17" s="46">
        <f t="shared" si="3"/>
        <v>8.5210000000000008</v>
      </c>
      <c r="G17" s="46">
        <f t="shared" si="3"/>
        <v>8.5210000000000008</v>
      </c>
      <c r="H17" s="46">
        <f t="shared" si="3"/>
        <v>8.6559999999999988</v>
      </c>
      <c r="I17" s="46" t="s">
        <v>18</v>
      </c>
      <c r="J17" s="46">
        <f t="shared" si="3"/>
        <v>3.5999999999999997E-2</v>
      </c>
      <c r="K17" s="46" t="s">
        <v>18</v>
      </c>
      <c r="L17" s="46">
        <f t="shared" si="3"/>
        <v>0.36099999999999999</v>
      </c>
      <c r="M17" s="46">
        <f t="shared" si="3"/>
        <v>8.5210000000000008</v>
      </c>
      <c r="N17" s="46">
        <f t="shared" si="3"/>
        <v>2.9489999999999998</v>
      </c>
      <c r="O17" s="46" t="s">
        <v>18</v>
      </c>
      <c r="P17" s="46">
        <f t="shared" si="3"/>
        <v>5.31</v>
      </c>
      <c r="Q17" s="46" t="str">
        <f t="shared" si="3"/>
        <v>нд</v>
      </c>
      <c r="R17" s="46">
        <f t="shared" si="3"/>
        <v>-0.13499999999999801</v>
      </c>
      <c r="S17" s="46">
        <f t="shared" si="3"/>
        <v>1.5596118299445152</v>
      </c>
      <c r="T17" s="41" t="s">
        <v>18</v>
      </c>
      <c r="U17" s="24"/>
    </row>
    <row r="18" spans="1:21" s="16" customFormat="1" ht="33.75" customHeight="1" x14ac:dyDescent="0.25">
      <c r="A18" s="13" t="s">
        <v>49</v>
      </c>
      <c r="B18" s="19" t="s">
        <v>23</v>
      </c>
      <c r="C18" s="41" t="s">
        <v>18</v>
      </c>
      <c r="D18" s="45">
        <f>D34</f>
        <v>6.6159999999999997</v>
      </c>
      <c r="E18" s="45" t="str">
        <f>E34</f>
        <v>нд</v>
      </c>
      <c r="F18" s="45">
        <f>F34</f>
        <v>6.6160000000000005</v>
      </c>
      <c r="G18" s="45">
        <f t="shared" ref="G18:H38" si="4">SUM(I18,K18,M18,O18)</f>
        <v>6.6160000000000005</v>
      </c>
      <c r="H18" s="46">
        <f t="shared" si="4"/>
        <v>7.5270000000000001</v>
      </c>
      <c r="I18" s="45" t="str">
        <f>I34</f>
        <v>нд</v>
      </c>
      <c r="J18" s="45" t="str">
        <f t="shared" ref="J18:P18" si="5">J34</f>
        <v>нд</v>
      </c>
      <c r="K18" s="45" t="str">
        <f t="shared" si="5"/>
        <v>нд</v>
      </c>
      <c r="L18" s="46" t="str">
        <f t="shared" ref="L18" si="6">L34</f>
        <v>нд</v>
      </c>
      <c r="M18" s="45">
        <f t="shared" si="5"/>
        <v>5.1350000000000007</v>
      </c>
      <c r="N18" s="45" t="str">
        <f t="shared" si="5"/>
        <v>нд</v>
      </c>
      <c r="O18" s="45">
        <f t="shared" si="5"/>
        <v>1.4809999999999999</v>
      </c>
      <c r="P18" s="45">
        <f t="shared" si="5"/>
        <v>7.5270000000000001</v>
      </c>
      <c r="Q18" s="45" t="str">
        <f>Q34</f>
        <v>нд</v>
      </c>
      <c r="R18" s="45">
        <f>R34</f>
        <v>-0.91099999999999959</v>
      </c>
      <c r="S18" s="45">
        <f>S34</f>
        <v>31.109943977591016</v>
      </c>
      <c r="T18" s="41" t="s">
        <v>18</v>
      </c>
      <c r="U18" s="24"/>
    </row>
    <row r="19" spans="1:21" s="16" customFormat="1" ht="33.75" customHeight="1" x14ac:dyDescent="0.25">
      <c r="A19" s="13" t="s">
        <v>24</v>
      </c>
      <c r="B19" s="20" t="s">
        <v>25</v>
      </c>
      <c r="C19" s="41" t="s">
        <v>18</v>
      </c>
      <c r="D19" s="45" t="str">
        <f t="shared" ref="D19:P20" si="7">D43</f>
        <v>нд</v>
      </c>
      <c r="E19" s="45" t="str">
        <f t="shared" si="7"/>
        <v>нд</v>
      </c>
      <c r="F19" s="45" t="str">
        <f t="shared" si="7"/>
        <v>нд</v>
      </c>
      <c r="G19" s="45" t="str">
        <f t="shared" si="7"/>
        <v>нд</v>
      </c>
      <c r="H19" s="45" t="str">
        <f t="shared" ref="H19" si="8">H43</f>
        <v>нд</v>
      </c>
      <c r="I19" s="45" t="str">
        <f t="shared" si="7"/>
        <v>нд</v>
      </c>
      <c r="J19" s="45" t="s">
        <v>18</v>
      </c>
      <c r="K19" s="45" t="str">
        <f t="shared" si="7"/>
        <v>нд</v>
      </c>
      <c r="L19" s="45" t="str">
        <f t="shared" ref="L19" si="9">L43</f>
        <v>нд</v>
      </c>
      <c r="M19" s="45" t="str">
        <f t="shared" si="7"/>
        <v>нд</v>
      </c>
      <c r="N19" s="45" t="str">
        <f t="shared" si="7"/>
        <v>нд</v>
      </c>
      <c r="O19" s="45" t="str">
        <f t="shared" si="7"/>
        <v>нд</v>
      </c>
      <c r="P19" s="45" t="str">
        <f t="shared" si="7"/>
        <v>нд</v>
      </c>
      <c r="Q19" s="45" t="s">
        <v>18</v>
      </c>
      <c r="R19" s="45" t="s">
        <v>18</v>
      </c>
      <c r="S19" s="45" t="s">
        <v>18</v>
      </c>
      <c r="T19" s="41" t="s">
        <v>18</v>
      </c>
      <c r="U19" s="24"/>
    </row>
    <row r="20" spans="1:21" s="16" customFormat="1" ht="33.75" customHeight="1" x14ac:dyDescent="0.25">
      <c r="A20" s="13" t="s">
        <v>26</v>
      </c>
      <c r="B20" s="19" t="s">
        <v>27</v>
      </c>
      <c r="C20" s="41" t="s">
        <v>18</v>
      </c>
      <c r="D20" s="45" t="str">
        <f t="shared" si="7"/>
        <v>нд</v>
      </c>
      <c r="E20" s="45" t="str">
        <f t="shared" si="7"/>
        <v>нд</v>
      </c>
      <c r="F20" s="45" t="str">
        <f t="shared" si="7"/>
        <v>нд</v>
      </c>
      <c r="G20" s="45" t="s">
        <v>18</v>
      </c>
      <c r="H20" s="45" t="s">
        <v>18</v>
      </c>
      <c r="I20" s="45" t="str">
        <f t="shared" ref="I20:Q20" si="10">I44</f>
        <v>нд</v>
      </c>
      <c r="J20" s="45" t="str">
        <f t="shared" si="10"/>
        <v>нд</v>
      </c>
      <c r="K20" s="45" t="str">
        <f t="shared" si="10"/>
        <v>нд</v>
      </c>
      <c r="L20" s="45" t="str">
        <f t="shared" ref="L20" si="11">L44</f>
        <v>нд</v>
      </c>
      <c r="M20" s="45" t="str">
        <f t="shared" si="10"/>
        <v>нд</v>
      </c>
      <c r="N20" s="45" t="str">
        <f t="shared" si="10"/>
        <v>нд</v>
      </c>
      <c r="O20" s="45" t="str">
        <f t="shared" si="10"/>
        <v>нд</v>
      </c>
      <c r="P20" s="45" t="str">
        <f t="shared" si="10"/>
        <v>нд</v>
      </c>
      <c r="Q20" s="45" t="str">
        <f t="shared" si="10"/>
        <v>нд</v>
      </c>
      <c r="R20" s="45" t="str">
        <f t="shared" ref="R20:S20" si="12">R44</f>
        <v>нд</v>
      </c>
      <c r="S20" s="45" t="str">
        <f t="shared" si="12"/>
        <v>нд</v>
      </c>
      <c r="T20" s="41" t="s">
        <v>18</v>
      </c>
      <c r="U20" s="24"/>
    </row>
    <row r="21" spans="1:21" s="16" customFormat="1" ht="32.25" customHeight="1" x14ac:dyDescent="0.25">
      <c r="A21" s="13" t="s">
        <v>50</v>
      </c>
      <c r="B21" s="19" t="s">
        <v>28</v>
      </c>
      <c r="C21" s="41" t="s">
        <v>18</v>
      </c>
      <c r="D21" s="45" t="str">
        <f t="shared" ref="D21:P22" si="13">D45</f>
        <v>нд</v>
      </c>
      <c r="E21" s="45" t="str">
        <f t="shared" si="13"/>
        <v>нд</v>
      </c>
      <c r="F21" s="45" t="str">
        <f t="shared" si="13"/>
        <v>нд</v>
      </c>
      <c r="G21" s="45" t="str">
        <f t="shared" si="13"/>
        <v>нд</v>
      </c>
      <c r="H21" s="45" t="str">
        <f t="shared" ref="H21" si="14">H45</f>
        <v>нд</v>
      </c>
      <c r="I21" s="45" t="str">
        <f t="shared" si="13"/>
        <v>нд</v>
      </c>
      <c r="J21" s="45" t="s">
        <v>18</v>
      </c>
      <c r="K21" s="45" t="str">
        <f t="shared" si="13"/>
        <v>нд</v>
      </c>
      <c r="L21" s="45" t="str">
        <f t="shared" ref="L21" si="15">L45</f>
        <v>нд</v>
      </c>
      <c r="M21" s="45" t="str">
        <f t="shared" si="13"/>
        <v>нд</v>
      </c>
      <c r="N21" s="45" t="str">
        <f t="shared" si="13"/>
        <v>нд</v>
      </c>
      <c r="O21" s="45" t="str">
        <f t="shared" si="13"/>
        <v>нд</v>
      </c>
      <c r="P21" s="45" t="str">
        <f t="shared" si="13"/>
        <v>нд</v>
      </c>
      <c r="Q21" s="45" t="s">
        <v>18</v>
      </c>
      <c r="R21" s="45" t="s">
        <v>18</v>
      </c>
      <c r="S21" s="45" t="s">
        <v>18</v>
      </c>
      <c r="T21" s="41" t="s">
        <v>18</v>
      </c>
      <c r="U21" s="24"/>
    </row>
    <row r="22" spans="1:21" s="16" customFormat="1" ht="33.75" customHeight="1" x14ac:dyDescent="0.25">
      <c r="A22" s="13" t="s">
        <v>51</v>
      </c>
      <c r="B22" s="20" t="s">
        <v>29</v>
      </c>
      <c r="C22" s="41" t="s">
        <v>18</v>
      </c>
      <c r="D22" s="45" t="str">
        <f t="shared" si="13"/>
        <v>нд</v>
      </c>
      <c r="E22" s="45" t="s">
        <v>18</v>
      </c>
      <c r="F22" s="45" t="str">
        <f t="shared" si="13"/>
        <v>нд</v>
      </c>
      <c r="G22" s="45" t="s">
        <v>18</v>
      </c>
      <c r="H22" s="45" t="s">
        <v>18</v>
      </c>
      <c r="I22" s="45" t="str">
        <f t="shared" ref="I22:Q22" si="16">I46</f>
        <v>нд</v>
      </c>
      <c r="J22" s="45" t="str">
        <f t="shared" si="16"/>
        <v>нд</v>
      </c>
      <c r="K22" s="45" t="str">
        <f t="shared" si="16"/>
        <v>нд</v>
      </c>
      <c r="L22" s="45" t="str">
        <f t="shared" ref="L22" si="17">L46</f>
        <v>нд</v>
      </c>
      <c r="M22" s="45" t="str">
        <f t="shared" si="16"/>
        <v>нд</v>
      </c>
      <c r="N22" s="45" t="str">
        <f t="shared" si="16"/>
        <v>нд</v>
      </c>
      <c r="O22" s="45" t="str">
        <f t="shared" si="16"/>
        <v>нд</v>
      </c>
      <c r="P22" s="45" t="str">
        <f t="shared" si="16"/>
        <v>нд</v>
      </c>
      <c r="Q22" s="45" t="str">
        <f t="shared" si="16"/>
        <v>нд</v>
      </c>
      <c r="R22" s="45" t="str">
        <f t="shared" ref="R22:S22" si="18">R46</f>
        <v>нд</v>
      </c>
      <c r="S22" s="45" t="str">
        <f t="shared" si="18"/>
        <v>нд</v>
      </c>
      <c r="T22" s="41" t="s">
        <v>18</v>
      </c>
      <c r="U22" s="24"/>
    </row>
    <row r="23" spans="1:21" s="16" customFormat="1" ht="33" customHeight="1" x14ac:dyDescent="0.25">
      <c r="A23" s="42" t="s">
        <v>5</v>
      </c>
      <c r="B23" s="43" t="s">
        <v>48</v>
      </c>
      <c r="C23" s="28" t="s">
        <v>18</v>
      </c>
      <c r="D23" s="29">
        <f>D16</f>
        <v>15.137</v>
      </c>
      <c r="E23" s="30">
        <f>E16</f>
        <v>0</v>
      </c>
      <c r="F23" s="30">
        <f>F16</f>
        <v>15.137</v>
      </c>
      <c r="G23" s="30">
        <f t="shared" si="4"/>
        <v>15.137000000000002</v>
      </c>
      <c r="H23" s="29">
        <f t="shared" si="4"/>
        <v>16.183</v>
      </c>
      <c r="I23" s="30" t="str">
        <f t="shared" ref="I23:Q23" si="19">I16</f>
        <v>нд</v>
      </c>
      <c r="J23" s="30">
        <f t="shared" si="19"/>
        <v>3.5999999999999997E-2</v>
      </c>
      <c r="K23" s="30" t="str">
        <f t="shared" si="19"/>
        <v>нд</v>
      </c>
      <c r="L23" s="29">
        <f t="shared" ref="L23" si="20">L16</f>
        <v>0.36099999999999999</v>
      </c>
      <c r="M23" s="30">
        <f t="shared" si="19"/>
        <v>13.656000000000002</v>
      </c>
      <c r="N23" s="30">
        <f t="shared" si="19"/>
        <v>2.9489999999999998</v>
      </c>
      <c r="O23" s="30">
        <f t="shared" si="19"/>
        <v>1.4809999999999999</v>
      </c>
      <c r="P23" s="30">
        <f t="shared" si="19"/>
        <v>12.837</v>
      </c>
      <c r="Q23" s="30" t="s">
        <v>18</v>
      </c>
      <c r="R23" s="30">
        <f t="shared" ref="R23:S23" si="21">R16</f>
        <v>-1.0459999999999976</v>
      </c>
      <c r="S23" s="30">
        <f t="shared" si="21"/>
        <v>18.940000000000001</v>
      </c>
      <c r="T23" s="28" t="str">
        <f>T16</f>
        <v>нд</v>
      </c>
      <c r="U23" s="24"/>
    </row>
    <row r="24" spans="1:21" s="16" customFormat="1" ht="37.5" customHeight="1" x14ac:dyDescent="0.25">
      <c r="A24" s="13" t="s">
        <v>6</v>
      </c>
      <c r="B24" s="19" t="s">
        <v>41</v>
      </c>
      <c r="C24" s="41" t="s">
        <v>18</v>
      </c>
      <c r="D24" s="46">
        <f>D25</f>
        <v>8.5210000000000008</v>
      </c>
      <c r="E24" s="46" t="s">
        <v>18</v>
      </c>
      <c r="F24" s="46">
        <f t="shared" ref="F24:S24" si="22">F25</f>
        <v>8.5210000000000008</v>
      </c>
      <c r="G24" s="46">
        <f t="shared" si="22"/>
        <v>8.5210000000000008</v>
      </c>
      <c r="H24" s="46">
        <f t="shared" si="22"/>
        <v>8.6559999999999988</v>
      </c>
      <c r="I24" s="46">
        <f t="shared" si="22"/>
        <v>0</v>
      </c>
      <c r="J24" s="46">
        <f t="shared" si="22"/>
        <v>3.5999999999999997E-2</v>
      </c>
      <c r="K24" s="46">
        <f t="shared" si="22"/>
        <v>0</v>
      </c>
      <c r="L24" s="46">
        <f t="shared" si="22"/>
        <v>0.36099999999999999</v>
      </c>
      <c r="M24" s="46">
        <f t="shared" si="22"/>
        <v>8.5210000000000008</v>
      </c>
      <c r="N24" s="46">
        <f t="shared" si="22"/>
        <v>2.9489999999999998</v>
      </c>
      <c r="O24" s="46">
        <f t="shared" si="22"/>
        <v>0</v>
      </c>
      <c r="P24" s="46">
        <f t="shared" si="22"/>
        <v>5.31</v>
      </c>
      <c r="Q24" s="46" t="s">
        <v>18</v>
      </c>
      <c r="R24" s="46">
        <f t="shared" si="22"/>
        <v>-0.13499999999999801</v>
      </c>
      <c r="S24" s="46">
        <f t="shared" si="22"/>
        <v>1.5596118299445152</v>
      </c>
      <c r="T24" s="41" t="s">
        <v>18</v>
      </c>
      <c r="U24" s="24"/>
    </row>
    <row r="25" spans="1:21" s="16" customFormat="1" ht="35.25" customHeight="1" x14ac:dyDescent="0.25">
      <c r="A25" s="13" t="s">
        <v>8</v>
      </c>
      <c r="B25" s="19" t="s">
        <v>30</v>
      </c>
      <c r="C25" s="41" t="s">
        <v>18</v>
      </c>
      <c r="D25" s="46">
        <f>SUM(D28)</f>
        <v>8.5210000000000008</v>
      </c>
      <c r="E25" s="46" t="s">
        <v>18</v>
      </c>
      <c r="F25" s="46">
        <f t="shared" ref="F25:S25" si="23">SUM(F28)</f>
        <v>8.5210000000000008</v>
      </c>
      <c r="G25" s="46">
        <f t="shared" si="23"/>
        <v>8.5210000000000008</v>
      </c>
      <c r="H25" s="46">
        <f t="shared" si="23"/>
        <v>8.6559999999999988</v>
      </c>
      <c r="I25" s="46">
        <f t="shared" si="23"/>
        <v>0</v>
      </c>
      <c r="J25" s="46">
        <f t="shared" si="23"/>
        <v>3.5999999999999997E-2</v>
      </c>
      <c r="K25" s="46">
        <f t="shared" si="23"/>
        <v>0</v>
      </c>
      <c r="L25" s="46">
        <f t="shared" si="23"/>
        <v>0.36099999999999999</v>
      </c>
      <c r="M25" s="46">
        <f t="shared" si="23"/>
        <v>8.5210000000000008</v>
      </c>
      <c r="N25" s="46">
        <f t="shared" si="23"/>
        <v>2.9489999999999998</v>
      </c>
      <c r="O25" s="46">
        <f t="shared" si="23"/>
        <v>0</v>
      </c>
      <c r="P25" s="46">
        <f t="shared" si="23"/>
        <v>5.31</v>
      </c>
      <c r="Q25" s="46" t="s">
        <v>18</v>
      </c>
      <c r="R25" s="46">
        <f t="shared" si="23"/>
        <v>-0.13499999999999801</v>
      </c>
      <c r="S25" s="46">
        <f t="shared" si="23"/>
        <v>1.5596118299445152</v>
      </c>
      <c r="T25" s="41" t="s">
        <v>18</v>
      </c>
      <c r="U25" s="24"/>
    </row>
    <row r="26" spans="1:21" s="16" customFormat="1" ht="46.5" customHeight="1" x14ac:dyDescent="0.25">
      <c r="A26" s="13" t="s">
        <v>13</v>
      </c>
      <c r="B26" s="19" t="s">
        <v>31</v>
      </c>
      <c r="C26" s="41" t="s">
        <v>18</v>
      </c>
      <c r="D26" s="45" t="s">
        <v>18</v>
      </c>
      <c r="E26" s="45" t="s">
        <v>18</v>
      </c>
      <c r="F26" s="45" t="s">
        <v>18</v>
      </c>
      <c r="G26" s="45" t="s">
        <v>18</v>
      </c>
      <c r="H26" s="45" t="s">
        <v>18</v>
      </c>
      <c r="I26" s="45" t="s">
        <v>18</v>
      </c>
      <c r="J26" s="45" t="s">
        <v>18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4" t="s">
        <v>18</v>
      </c>
      <c r="T26" s="41" t="s">
        <v>18</v>
      </c>
      <c r="U26" s="24"/>
    </row>
    <row r="27" spans="1:21" s="16" customFormat="1" ht="43.5" customHeight="1" x14ac:dyDescent="0.25">
      <c r="A27" s="13" t="s">
        <v>14</v>
      </c>
      <c r="B27" s="19" t="s">
        <v>42</v>
      </c>
      <c r="C27" s="41" t="s">
        <v>18</v>
      </c>
      <c r="D27" s="45" t="s">
        <v>18</v>
      </c>
      <c r="E27" s="45" t="s">
        <v>18</v>
      </c>
      <c r="F27" s="45" t="s">
        <v>18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4" t="s">
        <v>18</v>
      </c>
      <c r="T27" s="41" t="s">
        <v>18</v>
      </c>
      <c r="U27" s="24"/>
    </row>
    <row r="28" spans="1:21" s="16" customFormat="1" ht="42" customHeight="1" x14ac:dyDescent="0.25">
      <c r="A28" s="13" t="s">
        <v>15</v>
      </c>
      <c r="B28" s="19" t="s">
        <v>32</v>
      </c>
      <c r="C28" s="41" t="s">
        <v>18</v>
      </c>
      <c r="D28" s="46">
        <f>D29</f>
        <v>8.5210000000000008</v>
      </c>
      <c r="E28" s="46" t="str">
        <f t="shared" ref="E28:S28" si="24">E29</f>
        <v>нд</v>
      </c>
      <c r="F28" s="46">
        <f t="shared" si="24"/>
        <v>8.5210000000000008</v>
      </c>
      <c r="G28" s="46">
        <f t="shared" si="24"/>
        <v>8.5210000000000008</v>
      </c>
      <c r="H28" s="46">
        <f t="shared" si="24"/>
        <v>8.6559999999999988</v>
      </c>
      <c r="I28" s="46" t="str">
        <f t="shared" si="24"/>
        <v>нд</v>
      </c>
      <c r="J28" s="46">
        <f t="shared" si="24"/>
        <v>3.5999999999999997E-2</v>
      </c>
      <c r="K28" s="46" t="str">
        <f t="shared" si="24"/>
        <v>нд</v>
      </c>
      <c r="L28" s="46">
        <f t="shared" si="24"/>
        <v>0.36099999999999999</v>
      </c>
      <c r="M28" s="46">
        <f t="shared" si="24"/>
        <v>8.5210000000000008</v>
      </c>
      <c r="N28" s="46">
        <f t="shared" si="24"/>
        <v>2.9489999999999998</v>
      </c>
      <c r="O28" s="46" t="str">
        <f t="shared" si="24"/>
        <v>нд</v>
      </c>
      <c r="P28" s="46">
        <f t="shared" si="24"/>
        <v>5.31</v>
      </c>
      <c r="Q28" s="46" t="str">
        <f t="shared" si="24"/>
        <v>нд</v>
      </c>
      <c r="R28" s="46">
        <f t="shared" si="24"/>
        <v>-0.13499999999999801</v>
      </c>
      <c r="S28" s="46">
        <f t="shared" si="24"/>
        <v>1.5596118299445152</v>
      </c>
      <c r="T28" s="41" t="s">
        <v>18</v>
      </c>
      <c r="U28" s="24"/>
    </row>
    <row r="29" spans="1:21" s="52" customFormat="1" ht="55.5" customHeight="1" x14ac:dyDescent="0.25">
      <c r="A29" s="13" t="s">
        <v>78</v>
      </c>
      <c r="B29" s="53" t="s">
        <v>79</v>
      </c>
      <c r="C29" s="54" t="s">
        <v>80</v>
      </c>
      <c r="D29" s="46">
        <v>8.5210000000000008</v>
      </c>
      <c r="E29" s="45" t="s">
        <v>18</v>
      </c>
      <c r="F29" s="46">
        <f>D29</f>
        <v>8.5210000000000008</v>
      </c>
      <c r="G29" s="47">
        <f t="shared" si="4"/>
        <v>8.5210000000000008</v>
      </c>
      <c r="H29" s="47">
        <f t="shared" si="4"/>
        <v>8.6559999999999988</v>
      </c>
      <c r="I29" s="45" t="s">
        <v>18</v>
      </c>
      <c r="J29" s="45">
        <v>3.5999999999999997E-2</v>
      </c>
      <c r="K29" s="45" t="s">
        <v>18</v>
      </c>
      <c r="L29" s="45">
        <v>0.36099999999999999</v>
      </c>
      <c r="M29" s="46">
        <v>8.5210000000000008</v>
      </c>
      <c r="N29" s="45">
        <v>2.9489999999999998</v>
      </c>
      <c r="O29" s="45" t="s">
        <v>18</v>
      </c>
      <c r="P29" s="45">
        <v>5.31</v>
      </c>
      <c r="Q29" s="47" t="s">
        <v>18</v>
      </c>
      <c r="R29" s="47">
        <f>G29-H29</f>
        <v>-0.13499999999999801</v>
      </c>
      <c r="S29" s="44">
        <f>100-(G29/H29%)</f>
        <v>1.5596118299445152</v>
      </c>
      <c r="T29" s="57" t="s">
        <v>18</v>
      </c>
      <c r="U29" s="24"/>
    </row>
    <row r="30" spans="1:21" s="26" customFormat="1" ht="27.75" customHeight="1" x14ac:dyDescent="0.25">
      <c r="A30" s="13" t="s">
        <v>9</v>
      </c>
      <c r="B30" s="25" t="s">
        <v>43</v>
      </c>
      <c r="C30" s="41" t="s">
        <v>18</v>
      </c>
      <c r="D30" s="45" t="s">
        <v>18</v>
      </c>
      <c r="E30" s="45" t="s">
        <v>18</v>
      </c>
      <c r="F30" s="45" t="s">
        <v>18</v>
      </c>
      <c r="G30" s="45" t="s">
        <v>18</v>
      </c>
      <c r="H30" s="45" t="s">
        <v>18</v>
      </c>
      <c r="I30" s="45" t="s">
        <v>18</v>
      </c>
      <c r="J30" s="45" t="s">
        <v>18</v>
      </c>
      <c r="K30" s="45" t="s">
        <v>18</v>
      </c>
      <c r="L30" s="45" t="s">
        <v>18</v>
      </c>
      <c r="M30" s="45" t="s">
        <v>18</v>
      </c>
      <c r="N30" s="45" t="s">
        <v>18</v>
      </c>
      <c r="O30" s="45" t="s">
        <v>18</v>
      </c>
      <c r="P30" s="45" t="s">
        <v>18</v>
      </c>
      <c r="Q30" s="45" t="s">
        <v>18</v>
      </c>
      <c r="R30" s="45" t="s">
        <v>18</v>
      </c>
      <c r="S30" s="44" t="s">
        <v>18</v>
      </c>
      <c r="T30" s="41" t="s">
        <v>18</v>
      </c>
      <c r="U30" s="24"/>
    </row>
    <row r="31" spans="1:21" s="26" customFormat="1" ht="36.75" customHeight="1" x14ac:dyDescent="0.25">
      <c r="A31" s="13" t="s">
        <v>10</v>
      </c>
      <c r="B31" s="25" t="s">
        <v>33</v>
      </c>
      <c r="C31" s="41" t="s">
        <v>18</v>
      </c>
      <c r="D31" s="45" t="s">
        <v>18</v>
      </c>
      <c r="E31" s="45" t="s">
        <v>18</v>
      </c>
      <c r="F31" s="45" t="s">
        <v>18</v>
      </c>
      <c r="G31" s="45" t="s">
        <v>18</v>
      </c>
      <c r="H31" s="45" t="s">
        <v>18</v>
      </c>
      <c r="I31" s="45" t="s">
        <v>18</v>
      </c>
      <c r="J31" s="45" t="s">
        <v>18</v>
      </c>
      <c r="K31" s="45" t="s">
        <v>18</v>
      </c>
      <c r="L31" s="45" t="s">
        <v>18</v>
      </c>
      <c r="M31" s="45" t="s">
        <v>18</v>
      </c>
      <c r="N31" s="45" t="s">
        <v>18</v>
      </c>
      <c r="O31" s="45" t="s">
        <v>18</v>
      </c>
      <c r="P31" s="45" t="s">
        <v>18</v>
      </c>
      <c r="Q31" s="45" t="s">
        <v>18</v>
      </c>
      <c r="R31" s="45" t="s">
        <v>18</v>
      </c>
      <c r="S31" s="44" t="s">
        <v>18</v>
      </c>
      <c r="T31" s="41" t="s">
        <v>18</v>
      </c>
      <c r="U31" s="24"/>
    </row>
    <row r="32" spans="1:21" s="18" customFormat="1" ht="54.75" customHeight="1" x14ac:dyDescent="0.25">
      <c r="A32" s="13" t="s">
        <v>11</v>
      </c>
      <c r="B32" s="25" t="s">
        <v>34</v>
      </c>
      <c r="C32" s="41" t="s">
        <v>18</v>
      </c>
      <c r="D32" s="45" t="s">
        <v>18</v>
      </c>
      <c r="E32" s="45" t="s">
        <v>18</v>
      </c>
      <c r="F32" s="45" t="s">
        <v>18</v>
      </c>
      <c r="G32" s="45" t="s">
        <v>18</v>
      </c>
      <c r="H32" s="45" t="s">
        <v>18</v>
      </c>
      <c r="I32" s="45" t="s">
        <v>18</v>
      </c>
      <c r="J32" s="45" t="s">
        <v>18</v>
      </c>
      <c r="K32" s="45" t="s">
        <v>18</v>
      </c>
      <c r="L32" s="45" t="s">
        <v>18</v>
      </c>
      <c r="M32" s="45" t="s">
        <v>18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4" t="s">
        <v>18</v>
      </c>
      <c r="T32" s="41" t="s">
        <v>18</v>
      </c>
      <c r="U32" s="24"/>
    </row>
    <row r="33" spans="1:21" s="18" customFormat="1" ht="50.25" customHeight="1" x14ac:dyDescent="0.25">
      <c r="A33" s="21" t="s">
        <v>16</v>
      </c>
      <c r="B33" s="25" t="s">
        <v>44</v>
      </c>
      <c r="C33" s="41" t="s">
        <v>18</v>
      </c>
      <c r="D33" s="45" t="s">
        <v>18</v>
      </c>
      <c r="E33" s="45" t="s">
        <v>18</v>
      </c>
      <c r="F33" s="45" t="s">
        <v>18</v>
      </c>
      <c r="G33" s="45" t="s">
        <v>18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 t="s">
        <v>18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4" t="s">
        <v>18</v>
      </c>
      <c r="T33" s="41" t="s">
        <v>18</v>
      </c>
      <c r="U33" s="24"/>
    </row>
    <row r="34" spans="1:21" s="16" customFormat="1" ht="30" customHeight="1" x14ac:dyDescent="0.25">
      <c r="A34" s="13" t="s">
        <v>7</v>
      </c>
      <c r="B34" s="19" t="s">
        <v>35</v>
      </c>
      <c r="C34" s="41" t="s">
        <v>18</v>
      </c>
      <c r="D34" s="45">
        <f>SUM(D35,D39)</f>
        <v>6.6159999999999997</v>
      </c>
      <c r="E34" s="45" t="s">
        <v>18</v>
      </c>
      <c r="F34" s="45">
        <f t="shared" ref="F34:S34" si="25">SUM(F35,F39)</f>
        <v>6.6160000000000005</v>
      </c>
      <c r="G34" s="45">
        <f t="shared" si="25"/>
        <v>6.6160000000000005</v>
      </c>
      <c r="H34" s="45">
        <f t="shared" si="25"/>
        <v>7.5270000000000001</v>
      </c>
      <c r="I34" s="45" t="s">
        <v>18</v>
      </c>
      <c r="J34" s="45" t="s">
        <v>18</v>
      </c>
      <c r="K34" s="45" t="s">
        <v>18</v>
      </c>
      <c r="L34" s="45" t="s">
        <v>18</v>
      </c>
      <c r="M34" s="45">
        <f t="shared" si="25"/>
        <v>5.1350000000000007</v>
      </c>
      <c r="N34" s="45" t="s">
        <v>18</v>
      </c>
      <c r="O34" s="45">
        <f t="shared" si="25"/>
        <v>1.4809999999999999</v>
      </c>
      <c r="P34" s="45">
        <f t="shared" si="25"/>
        <v>7.5270000000000001</v>
      </c>
      <c r="Q34" s="45" t="s">
        <v>18</v>
      </c>
      <c r="R34" s="45">
        <f t="shared" si="25"/>
        <v>-0.91099999999999959</v>
      </c>
      <c r="S34" s="45">
        <f t="shared" si="25"/>
        <v>31.109943977591016</v>
      </c>
      <c r="T34" s="41" t="s">
        <v>18</v>
      </c>
      <c r="U34" s="24"/>
    </row>
    <row r="35" spans="1:21" s="16" customFormat="1" ht="44.25" customHeight="1" x14ac:dyDescent="0.25">
      <c r="A35" s="13" t="s">
        <v>12</v>
      </c>
      <c r="B35" s="19" t="s">
        <v>45</v>
      </c>
      <c r="C35" s="41" t="s">
        <v>18</v>
      </c>
      <c r="D35" s="45">
        <f>SUM(D36)</f>
        <v>6.3449999999999998</v>
      </c>
      <c r="E35" s="45" t="s">
        <v>18</v>
      </c>
      <c r="F35" s="45">
        <f t="shared" ref="F35" si="26">SUM(F36)</f>
        <v>6.3450000000000006</v>
      </c>
      <c r="G35" s="45">
        <f t="shared" si="4"/>
        <v>6.3450000000000006</v>
      </c>
      <c r="H35" s="46">
        <f t="shared" si="4"/>
        <v>7.1909999999999998</v>
      </c>
      <c r="I35" s="45" t="s">
        <v>18</v>
      </c>
      <c r="J35" s="45" t="s">
        <v>18</v>
      </c>
      <c r="K35" s="45" t="s">
        <v>18</v>
      </c>
      <c r="L35" s="46" t="s">
        <v>18</v>
      </c>
      <c r="M35" s="46">
        <f t="shared" ref="L35:P35" si="27">SUM(M36)</f>
        <v>4.8640000000000008</v>
      </c>
      <c r="N35" s="46" t="s">
        <v>18</v>
      </c>
      <c r="O35" s="46">
        <f t="shared" si="27"/>
        <v>1.4809999999999999</v>
      </c>
      <c r="P35" s="46">
        <f t="shared" si="27"/>
        <v>7.1909999999999998</v>
      </c>
      <c r="Q35" s="45" t="s">
        <v>18</v>
      </c>
      <c r="R35" s="45">
        <f>SUM(R36)</f>
        <v>-0.84599999999999964</v>
      </c>
      <c r="S35" s="45">
        <f>SUM(S36)</f>
        <v>11.764705882352928</v>
      </c>
      <c r="T35" s="41" t="s">
        <v>18</v>
      </c>
      <c r="U35" s="24"/>
    </row>
    <row r="36" spans="1:21" s="16" customFormat="1" ht="33.75" customHeight="1" x14ac:dyDescent="0.25">
      <c r="A36" s="13" t="s">
        <v>17</v>
      </c>
      <c r="B36" s="19" t="s">
        <v>46</v>
      </c>
      <c r="C36" s="41" t="s">
        <v>18</v>
      </c>
      <c r="D36" s="45">
        <f>SUM(D37:D38)</f>
        <v>6.3449999999999998</v>
      </c>
      <c r="E36" s="45" t="s">
        <v>18</v>
      </c>
      <c r="F36" s="45">
        <f>SUM(F37:F38)</f>
        <v>6.3450000000000006</v>
      </c>
      <c r="G36" s="45">
        <f t="shared" si="4"/>
        <v>6.3450000000000006</v>
      </c>
      <c r="H36" s="46">
        <f t="shared" si="4"/>
        <v>7.1909999999999998</v>
      </c>
      <c r="I36" s="45" t="s">
        <v>18</v>
      </c>
      <c r="J36" s="45" t="s">
        <v>18</v>
      </c>
      <c r="K36" s="45" t="s">
        <v>18</v>
      </c>
      <c r="L36" s="46" t="s">
        <v>18</v>
      </c>
      <c r="M36" s="46">
        <f t="shared" ref="L36:S36" si="28">SUM(M37:M38)</f>
        <v>4.8640000000000008</v>
      </c>
      <c r="N36" s="46" t="s">
        <v>18</v>
      </c>
      <c r="O36" s="46">
        <f t="shared" si="28"/>
        <v>1.4809999999999999</v>
      </c>
      <c r="P36" s="46">
        <f t="shared" si="28"/>
        <v>7.1909999999999998</v>
      </c>
      <c r="Q36" s="45" t="s">
        <v>18</v>
      </c>
      <c r="R36" s="45">
        <f t="shared" si="28"/>
        <v>-0.84599999999999964</v>
      </c>
      <c r="S36" s="44">
        <f>100-(G36/H36%)</f>
        <v>11.764705882352928</v>
      </c>
      <c r="T36" s="41" t="s">
        <v>18</v>
      </c>
      <c r="U36" s="24"/>
    </row>
    <row r="37" spans="1:21" s="52" customFormat="1" ht="33.75" customHeight="1" x14ac:dyDescent="0.25">
      <c r="A37" s="55" t="s">
        <v>71</v>
      </c>
      <c r="B37" s="49" t="s">
        <v>84</v>
      </c>
      <c r="C37" s="56" t="s">
        <v>85</v>
      </c>
      <c r="D37" s="45">
        <v>3.1749999999999998</v>
      </c>
      <c r="E37" s="45" t="s">
        <v>18</v>
      </c>
      <c r="F37" s="47">
        <f>G37</f>
        <v>3.1750000000000003</v>
      </c>
      <c r="G37" s="47">
        <f t="shared" si="4"/>
        <v>3.1750000000000003</v>
      </c>
      <c r="H37" s="46">
        <f t="shared" si="4"/>
        <v>3.5979999999999999</v>
      </c>
      <c r="I37" s="45" t="s">
        <v>18</v>
      </c>
      <c r="J37" s="45" t="s">
        <v>18</v>
      </c>
      <c r="K37" s="45" t="s">
        <v>18</v>
      </c>
      <c r="L37" s="46" t="s">
        <v>18</v>
      </c>
      <c r="M37" s="46">
        <v>2.4340000000000002</v>
      </c>
      <c r="N37" s="46" t="s">
        <v>18</v>
      </c>
      <c r="O37" s="45">
        <v>0.74099999999999999</v>
      </c>
      <c r="P37" s="45">
        <v>3.5979999999999999</v>
      </c>
      <c r="Q37" s="45" t="s">
        <v>18</v>
      </c>
      <c r="R37" s="47">
        <f t="shared" ref="R37:R38" si="29">G37-H37</f>
        <v>-0.4229999999999996</v>
      </c>
      <c r="S37" s="44">
        <f>100-(G37/H37%)</f>
        <v>11.756531406336848</v>
      </c>
      <c r="T37" s="57" t="s">
        <v>18</v>
      </c>
      <c r="U37" s="24"/>
    </row>
    <row r="38" spans="1:21" s="16" customFormat="1" ht="60" customHeight="1" x14ac:dyDescent="0.25">
      <c r="A38" s="55" t="s">
        <v>86</v>
      </c>
      <c r="B38" s="49" t="s">
        <v>87</v>
      </c>
      <c r="C38" s="56" t="s">
        <v>88</v>
      </c>
      <c r="D38" s="45">
        <v>3.17</v>
      </c>
      <c r="E38" s="45" t="s">
        <v>18</v>
      </c>
      <c r="F38" s="47">
        <f>G38</f>
        <v>3.17</v>
      </c>
      <c r="G38" s="47">
        <f t="shared" si="4"/>
        <v>3.17</v>
      </c>
      <c r="H38" s="46">
        <f t="shared" si="4"/>
        <v>3.593</v>
      </c>
      <c r="I38" s="45" t="s">
        <v>18</v>
      </c>
      <c r="J38" s="45" t="s">
        <v>18</v>
      </c>
      <c r="K38" s="45" t="s">
        <v>18</v>
      </c>
      <c r="L38" s="46" t="s">
        <v>18</v>
      </c>
      <c r="M38" s="45">
        <v>2.4300000000000002</v>
      </c>
      <c r="N38" s="45" t="s">
        <v>18</v>
      </c>
      <c r="O38" s="45">
        <v>0.74</v>
      </c>
      <c r="P38" s="45">
        <v>3.593</v>
      </c>
      <c r="Q38" s="47" t="s">
        <v>18</v>
      </c>
      <c r="R38" s="47">
        <f t="shared" si="29"/>
        <v>-0.42300000000000004</v>
      </c>
      <c r="S38" s="44">
        <f>100-(G38/H38%)</f>
        <v>11.772891733927068</v>
      </c>
      <c r="T38" s="57" t="s">
        <v>18</v>
      </c>
      <c r="U38" s="24"/>
    </row>
    <row r="39" spans="1:21" s="22" customFormat="1" ht="60.75" customHeight="1" x14ac:dyDescent="0.25">
      <c r="A39" s="21" t="s">
        <v>54</v>
      </c>
      <c r="B39" s="48" t="s">
        <v>56</v>
      </c>
      <c r="C39" s="51" t="s">
        <v>18</v>
      </c>
      <c r="D39" s="45">
        <f>D41</f>
        <v>0.27100000000000002</v>
      </c>
      <c r="E39" s="45" t="str">
        <f t="shared" ref="E39:S39" si="30">E41</f>
        <v>нд</v>
      </c>
      <c r="F39" s="45">
        <f t="shared" si="30"/>
        <v>0.27100000000000002</v>
      </c>
      <c r="G39" s="45">
        <f t="shared" si="30"/>
        <v>0.27100000000000002</v>
      </c>
      <c r="H39" s="45">
        <f t="shared" si="30"/>
        <v>0.33600000000000002</v>
      </c>
      <c r="I39" s="45" t="s">
        <v>18</v>
      </c>
      <c r="J39" s="45" t="s">
        <v>18</v>
      </c>
      <c r="K39" s="45" t="s">
        <v>18</v>
      </c>
      <c r="L39" s="45" t="s">
        <v>18</v>
      </c>
      <c r="M39" s="45">
        <f t="shared" si="30"/>
        <v>0.27100000000000002</v>
      </c>
      <c r="N39" s="45" t="s">
        <v>18</v>
      </c>
      <c r="O39" s="45" t="s">
        <v>18</v>
      </c>
      <c r="P39" s="45">
        <f t="shared" si="30"/>
        <v>0.33600000000000002</v>
      </c>
      <c r="Q39" s="45" t="s">
        <v>18</v>
      </c>
      <c r="R39" s="45">
        <f t="shared" si="30"/>
        <v>-6.5000000000000002E-2</v>
      </c>
      <c r="S39" s="45">
        <f t="shared" si="30"/>
        <v>19.345238095238088</v>
      </c>
      <c r="T39" s="45" t="s">
        <v>18</v>
      </c>
      <c r="U39" s="24"/>
    </row>
    <row r="40" spans="1:21" s="52" customFormat="1" ht="60.75" customHeight="1" x14ac:dyDescent="0.25">
      <c r="A40" s="21" t="s">
        <v>89</v>
      </c>
      <c r="B40" s="48" t="s">
        <v>90</v>
      </c>
      <c r="C40" s="51" t="s">
        <v>18</v>
      </c>
      <c r="D40" s="51" t="s">
        <v>18</v>
      </c>
      <c r="E40" s="51" t="s">
        <v>18</v>
      </c>
      <c r="F40" s="51" t="s">
        <v>18</v>
      </c>
      <c r="G40" s="51" t="s">
        <v>18</v>
      </c>
      <c r="H40" s="51" t="s">
        <v>18</v>
      </c>
      <c r="I40" s="51" t="s">
        <v>18</v>
      </c>
      <c r="J40" s="51" t="s">
        <v>18</v>
      </c>
      <c r="K40" s="51" t="s">
        <v>18</v>
      </c>
      <c r="L40" s="51" t="s">
        <v>18</v>
      </c>
      <c r="M40" s="51" t="s">
        <v>18</v>
      </c>
      <c r="N40" s="51" t="s">
        <v>18</v>
      </c>
      <c r="O40" s="51" t="s">
        <v>18</v>
      </c>
      <c r="P40" s="51" t="s">
        <v>18</v>
      </c>
      <c r="Q40" s="51" t="s">
        <v>18</v>
      </c>
      <c r="R40" s="51" t="s">
        <v>18</v>
      </c>
      <c r="S40" s="51" t="s">
        <v>18</v>
      </c>
      <c r="T40" s="51" t="s">
        <v>18</v>
      </c>
      <c r="U40" s="24"/>
    </row>
    <row r="41" spans="1:21" s="52" customFormat="1" ht="60.75" customHeight="1" x14ac:dyDescent="0.25">
      <c r="A41" s="21" t="s">
        <v>91</v>
      </c>
      <c r="B41" s="19" t="s">
        <v>92</v>
      </c>
      <c r="C41" s="51" t="s">
        <v>18</v>
      </c>
      <c r="D41" s="45">
        <f>SUM(D42)</f>
        <v>0.27100000000000002</v>
      </c>
      <c r="E41" s="45" t="s">
        <v>18</v>
      </c>
      <c r="F41" s="45">
        <f t="shared" ref="F41:S41" si="31">SUM(F42)</f>
        <v>0.27100000000000002</v>
      </c>
      <c r="G41" s="45">
        <f t="shared" si="31"/>
        <v>0.27100000000000002</v>
      </c>
      <c r="H41" s="45">
        <f t="shared" si="31"/>
        <v>0.33600000000000002</v>
      </c>
      <c r="I41" s="45" t="s">
        <v>18</v>
      </c>
      <c r="J41" s="45" t="s">
        <v>18</v>
      </c>
      <c r="K41" s="45" t="s">
        <v>18</v>
      </c>
      <c r="L41" s="45" t="s">
        <v>18</v>
      </c>
      <c r="M41" s="45">
        <f t="shared" si="31"/>
        <v>0.27100000000000002</v>
      </c>
      <c r="N41" s="45" t="s">
        <v>18</v>
      </c>
      <c r="O41" s="45" t="s">
        <v>18</v>
      </c>
      <c r="P41" s="45">
        <f t="shared" si="31"/>
        <v>0.33600000000000002</v>
      </c>
      <c r="Q41" s="45" t="s">
        <v>18</v>
      </c>
      <c r="R41" s="45">
        <f t="shared" si="31"/>
        <v>-6.5000000000000002E-2</v>
      </c>
      <c r="S41" s="45">
        <f t="shared" si="31"/>
        <v>19.345238095238088</v>
      </c>
      <c r="T41" s="57" t="s">
        <v>18</v>
      </c>
      <c r="U41" s="24"/>
    </row>
    <row r="42" spans="1:21" s="52" customFormat="1" ht="60.75" customHeight="1" x14ac:dyDescent="0.25">
      <c r="A42" s="55" t="s">
        <v>93</v>
      </c>
      <c r="B42" s="49" t="s">
        <v>94</v>
      </c>
      <c r="C42" s="56" t="s">
        <v>95</v>
      </c>
      <c r="D42" s="45">
        <v>0.27100000000000002</v>
      </c>
      <c r="E42" s="45" t="s">
        <v>18</v>
      </c>
      <c r="F42" s="47">
        <f>G42</f>
        <v>0.27100000000000002</v>
      </c>
      <c r="G42" s="47">
        <f t="shared" ref="G42" si="32">SUM(I42,K42,M42,O42)</f>
        <v>0.27100000000000002</v>
      </c>
      <c r="H42" s="46">
        <f t="shared" ref="H42" si="33">SUM(J42,L42,N42,P42)</f>
        <v>0.33600000000000002</v>
      </c>
      <c r="I42" s="45" t="s">
        <v>18</v>
      </c>
      <c r="J42" s="45" t="s">
        <v>18</v>
      </c>
      <c r="K42" s="45" t="s">
        <v>18</v>
      </c>
      <c r="L42" s="46" t="s">
        <v>18</v>
      </c>
      <c r="M42" s="45">
        <v>0.27100000000000002</v>
      </c>
      <c r="N42" s="45" t="s">
        <v>18</v>
      </c>
      <c r="O42" s="45" t="s">
        <v>18</v>
      </c>
      <c r="P42" s="45">
        <v>0.33600000000000002</v>
      </c>
      <c r="Q42" s="47" t="s">
        <v>18</v>
      </c>
      <c r="R42" s="47">
        <f>G42-H42</f>
        <v>-6.5000000000000002E-2</v>
      </c>
      <c r="S42" s="44">
        <f>100-(G42/H42%)</f>
        <v>19.345238095238088</v>
      </c>
      <c r="T42" s="57" t="s">
        <v>18</v>
      </c>
      <c r="U42" s="24"/>
    </row>
    <row r="43" spans="1:21" s="17" customFormat="1" ht="45" customHeight="1" x14ac:dyDescent="0.25">
      <c r="A43" s="13" t="s">
        <v>36</v>
      </c>
      <c r="B43" s="19" t="s">
        <v>47</v>
      </c>
      <c r="C43" s="41" t="s">
        <v>18</v>
      </c>
      <c r="D43" s="45" t="s">
        <v>18</v>
      </c>
      <c r="E43" s="45" t="s">
        <v>18</v>
      </c>
      <c r="F43" s="45" t="s">
        <v>18</v>
      </c>
      <c r="G43" s="45" t="s">
        <v>18</v>
      </c>
      <c r="H43" s="45" t="s">
        <v>18</v>
      </c>
      <c r="I43" s="45" t="s">
        <v>18</v>
      </c>
      <c r="J43" s="45" t="s">
        <v>18</v>
      </c>
      <c r="K43" s="45" t="s">
        <v>18</v>
      </c>
      <c r="L43" s="45" t="s">
        <v>18</v>
      </c>
      <c r="M43" s="45" t="s">
        <v>18</v>
      </c>
      <c r="N43" s="45" t="s">
        <v>18</v>
      </c>
      <c r="O43" s="45" t="s">
        <v>18</v>
      </c>
      <c r="P43" s="45" t="s">
        <v>18</v>
      </c>
      <c r="Q43" s="45" t="s">
        <v>18</v>
      </c>
      <c r="R43" s="45" t="s">
        <v>18</v>
      </c>
      <c r="S43" s="44" t="s">
        <v>18</v>
      </c>
      <c r="T43" s="41" t="s">
        <v>18</v>
      </c>
      <c r="U43" s="24"/>
    </row>
    <row r="44" spans="1:21" s="16" customFormat="1" ht="39" customHeight="1" x14ac:dyDescent="0.25">
      <c r="A44" s="13" t="s">
        <v>37</v>
      </c>
      <c r="B44" s="19" t="s">
        <v>38</v>
      </c>
      <c r="C44" s="41" t="s">
        <v>18</v>
      </c>
      <c r="D44" s="51" t="s">
        <v>18</v>
      </c>
      <c r="E44" s="51" t="s">
        <v>18</v>
      </c>
      <c r="F44" s="51" t="s">
        <v>18</v>
      </c>
      <c r="G44" s="51" t="s">
        <v>18</v>
      </c>
      <c r="H44" s="51" t="s">
        <v>18</v>
      </c>
      <c r="I44" s="51" t="s">
        <v>18</v>
      </c>
      <c r="J44" s="51" t="s">
        <v>18</v>
      </c>
      <c r="K44" s="51" t="s">
        <v>18</v>
      </c>
      <c r="L44" s="51" t="s">
        <v>18</v>
      </c>
      <c r="M44" s="51" t="s">
        <v>18</v>
      </c>
      <c r="N44" s="51" t="s">
        <v>18</v>
      </c>
      <c r="O44" s="51" t="s">
        <v>18</v>
      </c>
      <c r="P44" s="51" t="s">
        <v>18</v>
      </c>
      <c r="Q44" s="51" t="s">
        <v>18</v>
      </c>
      <c r="R44" s="51" t="s">
        <v>18</v>
      </c>
      <c r="S44" s="51" t="s">
        <v>18</v>
      </c>
      <c r="T44" s="41" t="s">
        <v>18</v>
      </c>
      <c r="U44" s="24"/>
    </row>
    <row r="45" spans="1:21" s="16" customFormat="1" ht="32.25" customHeight="1" x14ac:dyDescent="0.25">
      <c r="A45" s="13" t="s">
        <v>52</v>
      </c>
      <c r="B45" s="12" t="s">
        <v>39</v>
      </c>
      <c r="C45" s="41" t="s">
        <v>18</v>
      </c>
      <c r="D45" s="45" t="s">
        <v>18</v>
      </c>
      <c r="E45" s="45" t="s">
        <v>18</v>
      </c>
      <c r="F45" s="45" t="s">
        <v>18</v>
      </c>
      <c r="G45" s="45" t="s">
        <v>18</v>
      </c>
      <c r="H45" s="45" t="s">
        <v>18</v>
      </c>
      <c r="I45" s="45" t="s">
        <v>18</v>
      </c>
      <c r="J45" s="45" t="s">
        <v>18</v>
      </c>
      <c r="K45" s="45" t="s">
        <v>18</v>
      </c>
      <c r="L45" s="45" t="s">
        <v>18</v>
      </c>
      <c r="M45" s="45" t="s">
        <v>18</v>
      </c>
      <c r="N45" s="45" t="s">
        <v>18</v>
      </c>
      <c r="O45" s="45" t="s">
        <v>18</v>
      </c>
      <c r="P45" s="45" t="s">
        <v>18</v>
      </c>
      <c r="Q45" s="45" t="s">
        <v>18</v>
      </c>
      <c r="R45" s="45" t="s">
        <v>18</v>
      </c>
      <c r="S45" s="44" t="s">
        <v>18</v>
      </c>
      <c r="T45" s="41" t="s">
        <v>18</v>
      </c>
      <c r="U45" s="24"/>
    </row>
    <row r="46" spans="1:21" s="16" customFormat="1" ht="33" customHeight="1" x14ac:dyDescent="0.25">
      <c r="A46" s="13" t="s">
        <v>53</v>
      </c>
      <c r="B46" s="12" t="s">
        <v>40</v>
      </c>
      <c r="C46" s="41" t="s">
        <v>18</v>
      </c>
      <c r="D46" s="51" t="s">
        <v>18</v>
      </c>
      <c r="E46" s="51" t="s">
        <v>18</v>
      </c>
      <c r="F46" s="51" t="s">
        <v>18</v>
      </c>
      <c r="G46" s="51" t="s">
        <v>18</v>
      </c>
      <c r="H46" s="51" t="s">
        <v>18</v>
      </c>
      <c r="I46" s="51" t="s">
        <v>18</v>
      </c>
      <c r="J46" s="51" t="s">
        <v>18</v>
      </c>
      <c r="K46" s="51" t="s">
        <v>18</v>
      </c>
      <c r="L46" s="51" t="s">
        <v>18</v>
      </c>
      <c r="M46" s="51" t="s">
        <v>18</v>
      </c>
      <c r="N46" s="51" t="s">
        <v>18</v>
      </c>
      <c r="O46" s="51" t="s">
        <v>18</v>
      </c>
      <c r="P46" s="51" t="s">
        <v>18</v>
      </c>
      <c r="Q46" s="51" t="s">
        <v>18</v>
      </c>
      <c r="R46" s="51" t="s">
        <v>18</v>
      </c>
      <c r="S46" s="51" t="s">
        <v>18</v>
      </c>
      <c r="T46" s="41" t="s">
        <v>18</v>
      </c>
      <c r="U46" s="24"/>
    </row>
    <row r="47" spans="1:21" ht="55.5" customHeight="1" x14ac:dyDescent="0.25">
      <c r="A47" s="75"/>
      <c r="B47" s="75"/>
      <c r="C47" s="75"/>
      <c r="D47" s="10"/>
      <c r="E47" s="37"/>
      <c r="U47" s="23"/>
    </row>
    <row r="48" spans="1:21" ht="40.5" customHeight="1" x14ac:dyDescent="0.25">
      <c r="A48" s="79"/>
      <c r="B48" s="79"/>
      <c r="C48" s="79"/>
      <c r="D48" s="83" t="s">
        <v>73</v>
      </c>
      <c r="E48" s="83"/>
      <c r="F48" s="83"/>
      <c r="L48" s="58" t="s">
        <v>74</v>
      </c>
      <c r="M48" s="58"/>
      <c r="N48" s="58"/>
    </row>
    <row r="49" spans="1:16" ht="57.75" customHeight="1" x14ac:dyDescent="0.25">
      <c r="A49" s="79"/>
      <c r="B49" s="79"/>
      <c r="C49" s="79"/>
      <c r="D49" s="11"/>
      <c r="E49" s="34"/>
    </row>
    <row r="50" spans="1:16" ht="37.5" customHeight="1" x14ac:dyDescent="0.25">
      <c r="A50" s="79"/>
      <c r="B50" s="79"/>
      <c r="C50" s="79"/>
      <c r="D50" s="11"/>
      <c r="E50" s="34"/>
    </row>
    <row r="51" spans="1:16" ht="53.25" customHeight="1" x14ac:dyDescent="0.25">
      <c r="A51" s="80"/>
      <c r="B51" s="80"/>
      <c r="C51" s="80"/>
      <c r="D51" s="6"/>
      <c r="E51" s="35"/>
      <c r="F51" s="10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x14ac:dyDescent="0.25">
      <c r="A52" s="81"/>
      <c r="B52" s="81"/>
      <c r="C52" s="81"/>
      <c r="D52" s="5"/>
    </row>
    <row r="53" spans="1:16" x14ac:dyDescent="0.25">
      <c r="B53" s="76"/>
      <c r="C53" s="76"/>
      <c r="D53" s="76"/>
      <c r="E53" s="76"/>
      <c r="F53" s="76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x14ac:dyDescent="0.25">
      <c r="B54" s="82"/>
      <c r="C54" s="82"/>
      <c r="D54" s="82"/>
      <c r="E54" s="82"/>
      <c r="F54" s="82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x14ac:dyDescent="0.25">
      <c r="B55" s="76"/>
      <c r="C55" s="76"/>
      <c r="D55" s="76"/>
      <c r="E55" s="76"/>
      <c r="F55" s="76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x14ac:dyDescent="0.25">
      <c r="B56" s="77"/>
      <c r="C56" s="77"/>
      <c r="D56" s="77"/>
      <c r="E56" s="77"/>
      <c r="F56" s="77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B57" s="8"/>
      <c r="C57" s="5"/>
      <c r="D57" s="5"/>
    </row>
    <row r="58" spans="1:16" x14ac:dyDescent="0.25">
      <c r="B58" s="78"/>
      <c r="C58" s="78"/>
      <c r="D58" s="78"/>
      <c r="E58" s="78"/>
      <c r="F58" s="78"/>
      <c r="G58" s="33"/>
      <c r="H58" s="33"/>
      <c r="I58" s="33"/>
      <c r="J58" s="33"/>
      <c r="K58" s="33"/>
      <c r="L58" s="33"/>
      <c r="M58" s="33"/>
      <c r="N58" s="33"/>
      <c r="O58" s="33"/>
      <c r="P58" s="33"/>
    </row>
  </sheetData>
  <autoFilter ref="A16:T16"/>
  <mergeCells count="35">
    <mergeCell ref="B55:F55"/>
    <mergeCell ref="B56:F56"/>
    <mergeCell ref="B58:F58"/>
    <mergeCell ref="A48:C48"/>
    <mergeCell ref="A49:C49"/>
    <mergeCell ref="A50:C50"/>
    <mergeCell ref="A51:C51"/>
    <mergeCell ref="A52:C52"/>
    <mergeCell ref="B53:F53"/>
    <mergeCell ref="B54:F54"/>
    <mergeCell ref="D48:F48"/>
    <mergeCell ref="C12:C14"/>
    <mergeCell ref="A12:A14"/>
    <mergeCell ref="G12:P12"/>
    <mergeCell ref="G13:H13"/>
    <mergeCell ref="A47:C47"/>
    <mergeCell ref="B12:B14"/>
    <mergeCell ref="E12:E14"/>
    <mergeCell ref="F12:F14"/>
    <mergeCell ref="L48:N48"/>
    <mergeCell ref="A6:T6"/>
    <mergeCell ref="A5:T5"/>
    <mergeCell ref="A4:T4"/>
    <mergeCell ref="I13:J13"/>
    <mergeCell ref="K13:L13"/>
    <mergeCell ref="M13:N13"/>
    <mergeCell ref="O13:P13"/>
    <mergeCell ref="A8:T8"/>
    <mergeCell ref="Q12:Q14"/>
    <mergeCell ref="R12:S13"/>
    <mergeCell ref="D12:D14"/>
    <mergeCell ref="A9:F9"/>
    <mergeCell ref="A7:F7"/>
    <mergeCell ref="A10:T10"/>
    <mergeCell ref="T12:T14"/>
  </mergeCells>
  <phoneticPr fontId="13" type="noConversion"/>
  <printOptions horizontalCentered="1"/>
  <pageMargins left="0.51181102362204722" right="0.31496062992125984" top="0.74803149606299213" bottom="0.35433070866141736" header="0.31496062992125984" footer="0.31496062992125984"/>
  <pageSetup paperSize="8" scale="80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2020-08-11T07:52:04Z</cp:lastPrinted>
  <dcterms:created xsi:type="dcterms:W3CDTF">2009-07-27T10:10:26Z</dcterms:created>
  <dcterms:modified xsi:type="dcterms:W3CDTF">2022-02-04T08:05:50Z</dcterms:modified>
</cp:coreProperties>
</file>